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LDF\"/>
    </mc:Choice>
  </mc:AlternateContent>
  <xr:revisionPtr revIDLastSave="0" documentId="13_ncr:1_{7CE53F67-5932-4E49-9E41-C20777A623E3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7" i="1" l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H149" i="1" s="1"/>
  <c r="E150" i="1"/>
  <c r="H150" i="1" s="1"/>
  <c r="E148" i="1"/>
  <c r="H148" i="1" s="1"/>
  <c r="E140" i="1"/>
  <c r="H140" i="1" s="1"/>
  <c r="E141" i="1"/>
  <c r="H141" i="1" s="1"/>
  <c r="E142" i="1"/>
  <c r="H142" i="1" s="1"/>
  <c r="E143" i="1"/>
  <c r="H143" i="1" s="1"/>
  <c r="E144" i="1"/>
  <c r="H144" i="1" s="1"/>
  <c r="E145" i="1"/>
  <c r="H145" i="1" s="1"/>
  <c r="E146" i="1"/>
  <c r="H146" i="1" s="1"/>
  <c r="E139" i="1"/>
  <c r="H139" i="1" s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78" i="1"/>
  <c r="H78" i="1" s="1"/>
  <c r="E75" i="1"/>
  <c r="H75" i="1" s="1"/>
  <c r="E76" i="1"/>
  <c r="H76" i="1" s="1"/>
  <c r="E74" i="1"/>
  <c r="H74" i="1" s="1"/>
  <c r="E70" i="1"/>
  <c r="H70" i="1" s="1"/>
  <c r="E71" i="1"/>
  <c r="H71" i="1" s="1"/>
  <c r="E72" i="1"/>
  <c r="H72" i="1" s="1"/>
  <c r="E66" i="1"/>
  <c r="H66" i="1" s="1"/>
  <c r="E67" i="1"/>
  <c r="E68" i="1"/>
  <c r="H68" i="1" s="1"/>
  <c r="E69" i="1"/>
  <c r="H69" i="1" s="1"/>
  <c r="E65" i="1"/>
  <c r="H65" i="1" s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85" i="1" l="1"/>
  <c r="C10" i="1"/>
  <c r="G85" i="1"/>
  <c r="F10" i="1"/>
  <c r="G10" i="1"/>
  <c r="F85" i="1"/>
  <c r="D85" i="1"/>
  <c r="H85" i="1"/>
  <c r="D10" i="1"/>
  <c r="H10" i="1"/>
  <c r="E85" i="1"/>
  <c r="E10" i="1"/>
  <c r="C160" i="1" l="1"/>
  <c r="G160" i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<sst xmlns="http://schemas.openxmlformats.org/spreadsheetml/2006/main" count="163" uniqueCount="90">
  <si>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</si>
  <si>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</si>
  <si>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</si>
  <si>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</si>
  <si>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</si>
  <si>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</si>
  <si>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</si>
  <si>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</si>
  <si>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</si>
  <si>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</si>
  <si>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</si>
  <si>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</si>
  <si>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</si>
  <si>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</si>
  <si>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</si>
  <si>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</si>
  <si>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</si>
  <si>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</si>
  <si>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</si>
  <si>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</si>
  <si>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</si>
  <si>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</si>
  <si>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</si>
  <si>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</si>
  <si>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</si>
  <si>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</si>
  <si>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</si>
  <si>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</si>
  <si>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</si>
  <si>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</si>
  <si>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</si>
  <si>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</si>
  <si>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</si>
  <si>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</si>
  <si>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</si>
  <si>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</si>
  <si>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</si>
  <si>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</si>
  <si>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</si>
  <si>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</si>
  <si>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</si>
  <si>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</si>
  <si>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</si>
  <si>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</si>
  <si>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</si>
  <si>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</si>
  <si>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</si>
  <si>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</si>
  <si>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</si>
  <si>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</si>
  <si>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</si>
  <si>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</si>
  <si>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</si>
  <si>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</si>
  <si>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</si>
  <si>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</si>
  <si>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</si>
  <si>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</si>
  <si>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</si>
  <si>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</si>
  <si>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</si>
  <si>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</si>
  <si>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</si>
  <si>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</si>
  <si>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</si>
  <si>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</si>
  <si>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</si>
  <si>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</si>
  <si>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</si>
  <si>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</si>
  <si>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</si>
  <si>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</si>
  <si>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</si>
  <si>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</si>
  <si>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</si>
  <si>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</si>
  <si>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</si>
  <si>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</si>
  <si>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</si>
  <si>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</si>
  <si>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</si>
  <si>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</si>
  <si>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</si>
  <si>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</si>
  <si>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</si>
  <si>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</si>
  <si>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</si>
  <si>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</si>
  <si>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</si>
  <si>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31 de diciembre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</si>
</sst>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topLeftCell="B121" zoomScale="110" zoomScaleNormal="110" workbookViewId="0">
      <selection activeCell="J149" sqref="J149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3966301250.9299998</v>
      </c>
      <c r="D10" s="8">
        <f>SUM(D12,D20,D30,D40,D50,D60,D64,D73,D77)</f>
        <v>819892366.30999994</v>
      </c>
      <c r="E10" s="24">
        <f t="shared" ref="E10:H10" si="0">SUM(E12,E20,E30,E40,E50,E60,E64,E73,E77)</f>
        <v>4786193617.2399998</v>
      </c>
      <c r="F10" s="8">
        <f t="shared" si="0"/>
        <v>4480703854.6800003</v>
      </c>
      <c r="G10" s="8">
        <f t="shared" si="0"/>
        <v>4413678859.9399996</v>
      </c>
      <c r="H10" s="24">
        <f t="shared" si="0"/>
        <v>305489762.55999994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1813119199.6599998</v>
      </c>
      <c r="D12" s="7">
        <f>SUM(D13:D19)</f>
        <v>81240142.879999995</v>
      </c>
      <c r="E12" s="25">
        <f t="shared" ref="E12:H12" si="1">SUM(E13:E19)</f>
        <v>1894359342.54</v>
      </c>
      <c r="F12" s="7">
        <f t="shared" si="1"/>
        <v>1894303944.3899999</v>
      </c>
      <c r="G12" s="7">
        <f t="shared" si="1"/>
        <v>1894302944.3899999</v>
      </c>
      <c r="H12" s="25">
        <f t="shared" si="1"/>
        <v>55398.149999968591</v>
      </c>
    </row>
    <row r="13" spans="2:9" ht="24" x14ac:dyDescent="0.2">
      <c r="B13" s="10" t="s">
        <v>14</v>
      </c>
      <c r="C13" s="22">
        <v>508521556.89999998</v>
      </c>
      <c r="D13" s="22">
        <v>-18244206.269999996</v>
      </c>
      <c r="E13" s="26">
        <f>SUM(C13:D13)</f>
        <v>490277350.63</v>
      </c>
      <c r="F13" s="23">
        <v>490224140.39999998</v>
      </c>
      <c r="G13" s="23">
        <v>490224140.39999998</v>
      </c>
      <c r="H13" s="30">
        <f>SUM(E13-F13)</f>
        <v>53210.230000019073</v>
      </c>
    </row>
    <row r="14" spans="2:9" ht="22.9" customHeight="1" x14ac:dyDescent="0.2">
      <c r="B14" s="10" t="s">
        <v>15</v>
      </c>
      <c r="C14" s="22">
        <v>55745497.770000003</v>
      </c>
      <c r="D14" s="22">
        <v>6158807.660000002</v>
      </c>
      <c r="E14" s="26">
        <f t="shared" ref="E14:E79" si="2">SUM(C14:D14)</f>
        <v>61904305.430000007</v>
      </c>
      <c r="F14" s="23">
        <v>61902117.509999998</v>
      </c>
      <c r="G14" s="23">
        <v>61901117.509999998</v>
      </c>
      <c r="H14" s="30">
        <f t="shared" ref="H14:H79" si="3">SUM(E14-F14)</f>
        <v>2187.9200000092387</v>
      </c>
    </row>
    <row r="15" spans="2:9" x14ac:dyDescent="0.2">
      <c r="B15" s="10" t="s">
        <v>16</v>
      </c>
      <c r="C15" s="22">
        <v>465002353.57999998</v>
      </c>
      <c r="D15" s="22">
        <v>25424703.169999987</v>
      </c>
      <c r="E15" s="26">
        <f t="shared" si="2"/>
        <v>490427056.75</v>
      </c>
      <c r="F15" s="23">
        <v>490427056.75</v>
      </c>
      <c r="G15" s="23">
        <v>490427056.75</v>
      </c>
      <c r="H15" s="30">
        <f t="shared" si="3"/>
        <v>0</v>
      </c>
    </row>
    <row r="16" spans="2:9" x14ac:dyDescent="0.2">
      <c r="B16" s="10" t="s">
        <v>17</v>
      </c>
      <c r="C16" s="22">
        <v>100254858.79000001</v>
      </c>
      <c r="D16" s="22">
        <v>5744061.379999999</v>
      </c>
      <c r="E16" s="26">
        <f t="shared" si="2"/>
        <v>105998920.17</v>
      </c>
      <c r="F16" s="23">
        <v>105998920.17</v>
      </c>
      <c r="G16" s="23">
        <v>105998920.17</v>
      </c>
      <c r="H16" s="30">
        <f t="shared" si="3"/>
        <v>0</v>
      </c>
    </row>
    <row r="17" spans="2:8" x14ac:dyDescent="0.2">
      <c r="B17" s="10" t="s">
        <v>18</v>
      </c>
      <c r="C17" s="22">
        <v>510553326.08999997</v>
      </c>
      <c r="D17" s="22">
        <v>24990657.700000018</v>
      </c>
      <c r="E17" s="26">
        <f t="shared" si="2"/>
        <v>535543983.78999996</v>
      </c>
      <c r="F17" s="23">
        <v>535543983.79000002</v>
      </c>
      <c r="G17" s="23">
        <v>535543983.79000002</v>
      </c>
      <c r="H17" s="30">
        <f t="shared" si="3"/>
        <v>-5.9604644775390625E-8</v>
      </c>
    </row>
    <row r="18" spans="2:8" x14ac:dyDescent="0.2">
      <c r="B18" s="10" t="s">
        <v>19</v>
      </c>
      <c r="C18" s="22">
        <v>3888297.48</v>
      </c>
      <c r="D18" s="22">
        <v>-3084872.66</v>
      </c>
      <c r="E18" s="26">
        <f t="shared" si="2"/>
        <v>803424.81999999983</v>
      </c>
      <c r="F18" s="23">
        <v>803424.82</v>
      </c>
      <c r="G18" s="23">
        <v>803424.82</v>
      </c>
      <c r="H18" s="30">
        <f t="shared" si="3"/>
        <v>-1.1641532182693481E-10</v>
      </c>
    </row>
    <row r="19" spans="2:8" x14ac:dyDescent="0.2">
      <c r="B19" s="10" t="s">
        <v>20</v>
      </c>
      <c r="C19" s="22">
        <v>169153309.05000001</v>
      </c>
      <c r="D19" s="22">
        <v>40250991.899999991</v>
      </c>
      <c r="E19" s="26">
        <f t="shared" si="2"/>
        <v>209404300.94999999</v>
      </c>
      <c r="F19" s="23">
        <v>209404300.94999999</v>
      </c>
      <c r="G19" s="23">
        <v>209404300.94999999</v>
      </c>
      <c r="H19" s="30">
        <f t="shared" si="3"/>
        <v>0</v>
      </c>
    </row>
    <row r="20" spans="2:8" s="9" customFormat="1" ht="24" x14ac:dyDescent="0.2">
      <c r="B20" s="12" t="s">
        <v>21</v>
      </c>
      <c r="C20" s="7">
        <f>SUM(C21:C29)</f>
        <v>244777185.15000001</v>
      </c>
      <c r="D20" s="7">
        <f t="shared" ref="D20:H20" si="4">SUM(D21:D29)</f>
        <v>-21317657.420000009</v>
      </c>
      <c r="E20" s="25">
        <f t="shared" si="4"/>
        <v>223459527.72999996</v>
      </c>
      <c r="F20" s="7">
        <f t="shared" si="4"/>
        <v>220845665.11000001</v>
      </c>
      <c r="G20" s="7">
        <f t="shared" si="4"/>
        <v>213467922.83999994</v>
      </c>
      <c r="H20" s="25">
        <f t="shared" si="4"/>
        <v>2613862.6199999941</v>
      </c>
    </row>
    <row r="21" spans="2:8" ht="24" x14ac:dyDescent="0.2">
      <c r="B21" s="10" t="s">
        <v>22</v>
      </c>
      <c r="C21" s="22">
        <v>17512074.800000001</v>
      </c>
      <c r="D21" s="22">
        <v>2189369.799999997</v>
      </c>
      <c r="E21" s="26">
        <f t="shared" si="2"/>
        <v>19701444.599999998</v>
      </c>
      <c r="F21" s="23">
        <v>19697909.639999997</v>
      </c>
      <c r="G21" s="23">
        <v>18810722.739999998</v>
      </c>
      <c r="H21" s="30">
        <f t="shared" si="3"/>
        <v>3534.9600000008941</v>
      </c>
    </row>
    <row r="22" spans="2:8" x14ac:dyDescent="0.2">
      <c r="B22" s="10" t="s">
        <v>23</v>
      </c>
      <c r="C22" s="22">
        <v>22962744.030000001</v>
      </c>
      <c r="D22" s="22">
        <v>2050625.0400000066</v>
      </c>
      <c r="E22" s="26">
        <f t="shared" si="2"/>
        <v>25013369.070000008</v>
      </c>
      <c r="F22" s="23">
        <v>25013369.060000002</v>
      </c>
      <c r="G22" s="23">
        <v>23483405.23</v>
      </c>
      <c r="H22" s="30">
        <f t="shared" si="3"/>
        <v>1.000000536441803E-2</v>
      </c>
    </row>
    <row r="23" spans="2:8" ht="24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ht="24" x14ac:dyDescent="0.2">
      <c r="B24" s="10" t="s">
        <v>25</v>
      </c>
      <c r="C24" s="22">
        <v>24539863.620000001</v>
      </c>
      <c r="D24" s="22">
        <v>-5116552.5900000036</v>
      </c>
      <c r="E24" s="26">
        <f t="shared" si="2"/>
        <v>19423311.029999997</v>
      </c>
      <c r="F24" s="23">
        <v>19407972.010000002</v>
      </c>
      <c r="G24" s="23">
        <v>19119715.550000001</v>
      </c>
      <c r="H24" s="30">
        <f t="shared" si="3"/>
        <v>15339.019999995828</v>
      </c>
    </row>
    <row r="25" spans="2:8" ht="23.45" customHeight="1" x14ac:dyDescent="0.2">
      <c r="B25" s="10" t="s">
        <v>26</v>
      </c>
      <c r="C25" s="22">
        <v>1771798.98</v>
      </c>
      <c r="D25" s="22">
        <v>602644.49000000022</v>
      </c>
      <c r="E25" s="26">
        <f t="shared" si="2"/>
        <v>2374443.4700000002</v>
      </c>
      <c r="F25" s="23">
        <v>2374443.4700000002</v>
      </c>
      <c r="G25" s="23">
        <v>2374443.4700000002</v>
      </c>
      <c r="H25" s="30">
        <f t="shared" si="3"/>
        <v>0</v>
      </c>
    </row>
    <row r="26" spans="2:8" x14ac:dyDescent="0.2">
      <c r="B26" s="10" t="s">
        <v>27</v>
      </c>
      <c r="C26" s="22">
        <v>107031653.97</v>
      </c>
      <c r="D26" s="22">
        <v>-25648833.5</v>
      </c>
      <c r="E26" s="26">
        <f t="shared" si="2"/>
        <v>81382820.469999999</v>
      </c>
      <c r="F26" s="23">
        <v>81382820.469999999</v>
      </c>
      <c r="G26" s="23">
        <v>80978773.909999996</v>
      </c>
      <c r="H26" s="30">
        <f t="shared" si="3"/>
        <v>0</v>
      </c>
    </row>
    <row r="27" spans="2:8" ht="24" x14ac:dyDescent="0.2">
      <c r="B27" s="10" t="s">
        <v>28</v>
      </c>
      <c r="C27" s="22">
        <v>51526224.670000002</v>
      </c>
      <c r="D27" s="22">
        <v>-413214.38000001013</v>
      </c>
      <c r="E27" s="26">
        <f t="shared" si="2"/>
        <v>51113010.289999992</v>
      </c>
      <c r="F27" s="23">
        <v>51113008.829999998</v>
      </c>
      <c r="G27" s="23">
        <v>48057568.829999998</v>
      </c>
      <c r="H27" s="30">
        <f t="shared" si="3"/>
        <v>1.4599999934434891</v>
      </c>
    </row>
    <row r="28" spans="2:8" ht="12" customHeight="1" x14ac:dyDescent="0.2">
      <c r="B28" s="10" t="s">
        <v>29</v>
      </c>
      <c r="C28" s="22">
        <v>2996625.15</v>
      </c>
      <c r="D28" s="22">
        <v>-2901055.3899999997</v>
      </c>
      <c r="E28" s="26">
        <f t="shared" si="2"/>
        <v>95569.760000000242</v>
      </c>
      <c r="F28" s="23">
        <v>95569.76</v>
      </c>
      <c r="G28" s="23">
        <v>95569.76</v>
      </c>
      <c r="H28" s="30">
        <f t="shared" si="3"/>
        <v>2.4738255888223648E-10</v>
      </c>
    </row>
    <row r="29" spans="2:8" ht="25.9" customHeight="1" x14ac:dyDescent="0.2">
      <c r="B29" s="10" t="s">
        <v>30</v>
      </c>
      <c r="C29" s="22">
        <v>16436199.93</v>
      </c>
      <c r="D29" s="22">
        <v>7919359.1099999994</v>
      </c>
      <c r="E29" s="26">
        <f t="shared" si="2"/>
        <v>24355559.039999999</v>
      </c>
      <c r="F29" s="23">
        <v>21760571.870000001</v>
      </c>
      <c r="G29" s="23">
        <v>20547723.350000001</v>
      </c>
      <c r="H29" s="30">
        <f t="shared" si="3"/>
        <v>2594987.1699999981</v>
      </c>
    </row>
    <row r="30" spans="2:8" s="9" customFormat="1" ht="24" x14ac:dyDescent="0.2">
      <c r="B30" s="12" t="s">
        <v>31</v>
      </c>
      <c r="C30" s="7">
        <f>SUM(C31:C39)</f>
        <v>744071352.99999988</v>
      </c>
      <c r="D30" s="7">
        <f t="shared" ref="D30:H30" si="5">SUM(D31:D39)</f>
        <v>201729470.81</v>
      </c>
      <c r="E30" s="25">
        <f t="shared" si="5"/>
        <v>945800823.81000006</v>
      </c>
      <c r="F30" s="7">
        <f t="shared" si="5"/>
        <v>922092665.15999997</v>
      </c>
      <c r="G30" s="7">
        <f t="shared" si="5"/>
        <v>894905172.39999986</v>
      </c>
      <c r="H30" s="25">
        <f t="shared" si="5"/>
        <v>23708158.650000047</v>
      </c>
    </row>
    <row r="31" spans="2:8" x14ac:dyDescent="0.2">
      <c r="B31" s="10" t="s">
        <v>32</v>
      </c>
      <c r="C31" s="22">
        <v>195284419.75</v>
      </c>
      <c r="D31" s="22">
        <v>49126978.919999987</v>
      </c>
      <c r="E31" s="26">
        <f t="shared" si="2"/>
        <v>244411398.66999999</v>
      </c>
      <c r="F31" s="23">
        <v>244071723.66999999</v>
      </c>
      <c r="G31" s="23">
        <v>241784850.47</v>
      </c>
      <c r="H31" s="30">
        <f t="shared" si="3"/>
        <v>339675</v>
      </c>
    </row>
    <row r="32" spans="2:8" x14ac:dyDescent="0.2">
      <c r="B32" s="10" t="s">
        <v>33</v>
      </c>
      <c r="C32" s="22">
        <v>88105132.950000003</v>
      </c>
      <c r="D32" s="22">
        <v>-33264803.319999993</v>
      </c>
      <c r="E32" s="26">
        <f t="shared" si="2"/>
        <v>54840329.63000001</v>
      </c>
      <c r="F32" s="23">
        <v>43656079.859999999</v>
      </c>
      <c r="G32" s="23">
        <v>41591028.310000002</v>
      </c>
      <c r="H32" s="30">
        <f t="shared" si="3"/>
        <v>11184249.770000011</v>
      </c>
    </row>
    <row r="33" spans="2:8" ht="24" x14ac:dyDescent="0.2">
      <c r="B33" s="10" t="s">
        <v>34</v>
      </c>
      <c r="C33" s="22">
        <v>69063484.390000001</v>
      </c>
      <c r="D33" s="22">
        <v>-10839055.710000008</v>
      </c>
      <c r="E33" s="26">
        <f t="shared" si="2"/>
        <v>58224428.679999992</v>
      </c>
      <c r="F33" s="23">
        <v>50016024.75</v>
      </c>
      <c r="G33" s="23">
        <v>48893632.469999999</v>
      </c>
      <c r="H33" s="30">
        <f t="shared" si="3"/>
        <v>8208403.9299999923</v>
      </c>
    </row>
    <row r="34" spans="2:8" ht="24.6" customHeight="1" x14ac:dyDescent="0.2">
      <c r="B34" s="10" t="s">
        <v>35</v>
      </c>
      <c r="C34" s="22">
        <v>46371039.880000003</v>
      </c>
      <c r="D34" s="22">
        <v>11730615.810000002</v>
      </c>
      <c r="E34" s="26">
        <f t="shared" si="2"/>
        <v>58101655.690000005</v>
      </c>
      <c r="F34" s="23">
        <v>57799043.850000001</v>
      </c>
      <c r="G34" s="23">
        <v>57799043.840000004</v>
      </c>
      <c r="H34" s="30">
        <f t="shared" si="3"/>
        <v>302611.84000000358</v>
      </c>
    </row>
    <row r="35" spans="2:8" ht="24" x14ac:dyDescent="0.2">
      <c r="B35" s="10" t="s">
        <v>36</v>
      </c>
      <c r="C35" s="22">
        <v>209528280.58000001</v>
      </c>
      <c r="D35" s="22">
        <v>149857156.40999997</v>
      </c>
      <c r="E35" s="26">
        <f t="shared" si="2"/>
        <v>359385436.99000001</v>
      </c>
      <c r="F35" s="23">
        <v>355956650.63</v>
      </c>
      <c r="G35" s="23">
        <v>335776029.51999998</v>
      </c>
      <c r="H35" s="30">
        <f t="shared" si="3"/>
        <v>3428786.3600000143</v>
      </c>
    </row>
    <row r="36" spans="2:8" ht="24" x14ac:dyDescent="0.2">
      <c r="B36" s="10" t="s">
        <v>37</v>
      </c>
      <c r="C36" s="22">
        <v>68793244</v>
      </c>
      <c r="D36" s="22">
        <v>31546223.440000027</v>
      </c>
      <c r="E36" s="26">
        <f t="shared" si="2"/>
        <v>100339467.44000003</v>
      </c>
      <c r="F36" s="23">
        <v>100339467.44</v>
      </c>
      <c r="G36" s="23">
        <v>100339467.44</v>
      </c>
      <c r="H36" s="30">
        <f t="shared" si="3"/>
        <v>2.9802322387695313E-8</v>
      </c>
    </row>
    <row r="37" spans="2:8" x14ac:dyDescent="0.2">
      <c r="B37" s="10" t="s">
        <v>38</v>
      </c>
      <c r="C37" s="22">
        <v>3006642.9</v>
      </c>
      <c r="D37" s="22">
        <v>3024452.4000000004</v>
      </c>
      <c r="E37" s="26">
        <f t="shared" si="2"/>
        <v>6031095.3000000007</v>
      </c>
      <c r="F37" s="23">
        <v>6031095.2999999998</v>
      </c>
      <c r="G37" s="23">
        <v>6010368.54</v>
      </c>
      <c r="H37" s="30">
        <f t="shared" si="3"/>
        <v>9.3132257461547852E-10</v>
      </c>
    </row>
    <row r="38" spans="2:8" x14ac:dyDescent="0.2">
      <c r="B38" s="10" t="s">
        <v>39</v>
      </c>
      <c r="C38" s="22">
        <v>50199608.549999997</v>
      </c>
      <c r="D38" s="22">
        <v>-4255738.5199999958</v>
      </c>
      <c r="E38" s="26">
        <f t="shared" si="2"/>
        <v>45943870.030000001</v>
      </c>
      <c r="F38" s="23">
        <v>45943870.030000001</v>
      </c>
      <c r="G38" s="23">
        <v>44432742.18</v>
      </c>
      <c r="H38" s="30">
        <f t="shared" si="3"/>
        <v>0</v>
      </c>
    </row>
    <row r="39" spans="2:8" x14ac:dyDescent="0.2">
      <c r="B39" s="10" t="s">
        <v>40</v>
      </c>
      <c r="C39" s="22">
        <v>13719500</v>
      </c>
      <c r="D39" s="22">
        <v>4803641.3799999952</v>
      </c>
      <c r="E39" s="26">
        <f t="shared" si="2"/>
        <v>18523141.379999995</v>
      </c>
      <c r="F39" s="23">
        <v>18278709.629999999</v>
      </c>
      <c r="G39" s="23">
        <v>18278009.629999999</v>
      </c>
      <c r="H39" s="30">
        <f t="shared" si="3"/>
        <v>244431.74999999627</v>
      </c>
    </row>
    <row r="40" spans="2:8" s="9" customFormat="1" ht="25.5" customHeight="1" x14ac:dyDescent="0.2">
      <c r="B40" s="12" t="s">
        <v>41</v>
      </c>
      <c r="C40" s="7">
        <f>SUM(C41:C49)</f>
        <v>841916470.94999993</v>
      </c>
      <c r="D40" s="7">
        <f t="shared" ref="D40:H40" si="6">SUM(D41:D49)</f>
        <v>181602309.28999999</v>
      </c>
      <c r="E40" s="25">
        <f t="shared" si="6"/>
        <v>1023518780.24</v>
      </c>
      <c r="F40" s="7">
        <f t="shared" si="6"/>
        <v>997246737.64999998</v>
      </c>
      <c r="G40" s="7">
        <f t="shared" si="6"/>
        <v>993393653.15999997</v>
      </c>
      <c r="H40" s="25">
        <f t="shared" si="6"/>
        <v>26272042.589999974</v>
      </c>
    </row>
    <row r="41" spans="2:8" ht="24" x14ac:dyDescent="0.2">
      <c r="B41" s="10" t="s">
        <v>42</v>
      </c>
      <c r="C41" s="22">
        <v>612234563.30999994</v>
      </c>
      <c r="D41" s="22">
        <v>87593908.25</v>
      </c>
      <c r="E41" s="26">
        <f t="shared" si="2"/>
        <v>699828471.55999994</v>
      </c>
      <c r="F41" s="23">
        <v>699828471.55999994</v>
      </c>
      <c r="G41" s="23">
        <v>699828471.55999994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94931833</v>
      </c>
      <c r="D44" s="22">
        <v>78328084.939999998</v>
      </c>
      <c r="E44" s="26">
        <f t="shared" si="2"/>
        <v>173259917.94</v>
      </c>
      <c r="F44" s="23">
        <v>147493273.08000001</v>
      </c>
      <c r="G44" s="23">
        <v>144622138.75</v>
      </c>
      <c r="H44" s="30">
        <f t="shared" si="3"/>
        <v>25766644.859999985</v>
      </c>
    </row>
    <row r="45" spans="2:8" x14ac:dyDescent="0.2">
      <c r="B45" s="10" t="s">
        <v>46</v>
      </c>
      <c r="C45" s="22">
        <v>13562942</v>
      </c>
      <c r="D45" s="22">
        <v>494524.84999999963</v>
      </c>
      <c r="E45" s="26">
        <f t="shared" si="2"/>
        <v>14057466.85</v>
      </c>
      <c r="F45" s="23">
        <v>14057466.850000001</v>
      </c>
      <c r="G45" s="23">
        <v>13153462.140000001</v>
      </c>
      <c r="H45" s="30">
        <f t="shared" si="3"/>
        <v>-1.862645149230957E-9</v>
      </c>
    </row>
    <row r="46" spans="2:8" ht="24" x14ac:dyDescent="0.2">
      <c r="B46" s="10" t="s">
        <v>47</v>
      </c>
      <c r="C46" s="22">
        <v>56458796.390000001</v>
      </c>
      <c r="D46" s="22">
        <v>4948050.7100000009</v>
      </c>
      <c r="E46" s="26">
        <f t="shared" si="2"/>
        <v>61406847.100000001</v>
      </c>
      <c r="F46" s="23">
        <v>60901449.369999997</v>
      </c>
      <c r="G46" s="23">
        <v>60901449.369999997</v>
      </c>
      <c r="H46" s="30">
        <f t="shared" si="3"/>
        <v>505397.73000000417</v>
      </c>
    </row>
    <row r="47" spans="2:8" x14ac:dyDescent="0.2">
      <c r="B47" s="10" t="s">
        <v>48</v>
      </c>
      <c r="C47" s="22">
        <v>64728336.25</v>
      </c>
      <c r="D47" s="22">
        <v>10237740.539999999</v>
      </c>
      <c r="E47" s="26">
        <f t="shared" si="2"/>
        <v>74966076.789999992</v>
      </c>
      <c r="F47" s="23">
        <v>74966076.790000007</v>
      </c>
      <c r="G47" s="23">
        <v>74888131.340000004</v>
      </c>
      <c r="H47" s="30">
        <f t="shared" si="3"/>
        <v>-1.4901161193847656E-8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31375652.380000003</v>
      </c>
      <c r="D50" s="7">
        <f t="shared" ref="D50:H50" si="7">SUM(D51:D59)</f>
        <v>115598805.28999999</v>
      </c>
      <c r="E50" s="25">
        <f t="shared" si="7"/>
        <v>146974457.66999999</v>
      </c>
      <c r="F50" s="7">
        <f t="shared" si="7"/>
        <v>106113623.19</v>
      </c>
      <c r="G50" s="7">
        <f t="shared" si="7"/>
        <v>93110879.539999992</v>
      </c>
      <c r="H50" s="25">
        <f t="shared" si="7"/>
        <v>40860834.479999989</v>
      </c>
    </row>
    <row r="51" spans="2:8" x14ac:dyDescent="0.2">
      <c r="B51" s="10" t="s">
        <v>52</v>
      </c>
      <c r="C51" s="22">
        <v>11035549.380000001</v>
      </c>
      <c r="D51" s="22">
        <v>3634764.0500000045</v>
      </c>
      <c r="E51" s="26">
        <f t="shared" si="2"/>
        <v>14670313.430000005</v>
      </c>
      <c r="F51" s="23">
        <v>13305474.15</v>
      </c>
      <c r="G51" s="23">
        <v>11333656.140000001</v>
      </c>
      <c r="H51" s="30">
        <f t="shared" si="3"/>
        <v>1364839.2800000049</v>
      </c>
    </row>
    <row r="52" spans="2:8" x14ac:dyDescent="0.2">
      <c r="B52" s="10" t="s">
        <v>53</v>
      </c>
      <c r="C52" s="22">
        <v>7060982</v>
      </c>
      <c r="D52" s="22">
        <v>-5937719.2699999996</v>
      </c>
      <c r="E52" s="26">
        <f t="shared" si="2"/>
        <v>1123262.7300000004</v>
      </c>
      <c r="F52" s="23">
        <v>1107602.6599999999</v>
      </c>
      <c r="G52" s="23">
        <v>925628.37</v>
      </c>
      <c r="H52" s="30">
        <f t="shared" si="3"/>
        <v>15660.070000000531</v>
      </c>
    </row>
    <row r="53" spans="2:8" ht="24" x14ac:dyDescent="0.2">
      <c r="B53" s="10" t="s">
        <v>54</v>
      </c>
      <c r="C53" s="22">
        <v>0</v>
      </c>
      <c r="D53" s="22">
        <v>198817.62</v>
      </c>
      <c r="E53" s="26">
        <f t="shared" si="2"/>
        <v>198817.62</v>
      </c>
      <c r="F53" s="23">
        <v>198817.62</v>
      </c>
      <c r="G53" s="23">
        <v>198817.62</v>
      </c>
      <c r="H53" s="30">
        <f t="shared" si="3"/>
        <v>0</v>
      </c>
    </row>
    <row r="54" spans="2:8" x14ac:dyDescent="0.2">
      <c r="B54" s="10" t="s">
        <v>55</v>
      </c>
      <c r="C54" s="22">
        <v>4854200</v>
      </c>
      <c r="D54" s="22">
        <v>33254919.929999992</v>
      </c>
      <c r="E54" s="26">
        <f t="shared" si="2"/>
        <v>38109119.929999992</v>
      </c>
      <c r="F54" s="23">
        <v>38105534.659999996</v>
      </c>
      <c r="G54" s="23">
        <v>29042015.59</v>
      </c>
      <c r="H54" s="30">
        <f t="shared" si="3"/>
        <v>3585.2699999958277</v>
      </c>
    </row>
    <row r="55" spans="2:8" x14ac:dyDescent="0.2">
      <c r="B55" s="10" t="s">
        <v>56</v>
      </c>
      <c r="C55" s="22">
        <v>0</v>
      </c>
      <c r="D55" s="22">
        <v>2620000</v>
      </c>
      <c r="E55" s="26">
        <f t="shared" si="2"/>
        <v>2620000</v>
      </c>
      <c r="F55" s="23">
        <v>0</v>
      </c>
      <c r="G55" s="23">
        <v>0</v>
      </c>
      <c r="H55" s="30">
        <f t="shared" si="3"/>
        <v>2620000</v>
      </c>
    </row>
    <row r="56" spans="2:8" x14ac:dyDescent="0.2">
      <c r="B56" s="10" t="s">
        <v>57</v>
      </c>
      <c r="C56" s="22">
        <v>8384343.5</v>
      </c>
      <c r="D56" s="22">
        <v>15190430</v>
      </c>
      <c r="E56" s="26">
        <f t="shared" si="2"/>
        <v>23574773.5</v>
      </c>
      <c r="F56" s="23">
        <v>19764437.060000002</v>
      </c>
      <c r="G56" s="23">
        <v>17979004.780000001</v>
      </c>
      <c r="H56" s="30">
        <f t="shared" si="3"/>
        <v>3810336.4399999976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66678170.459999993</v>
      </c>
      <c r="E58" s="26">
        <f t="shared" si="2"/>
        <v>66678170.459999993</v>
      </c>
      <c r="F58" s="23">
        <v>33631757.039999999</v>
      </c>
      <c r="G58" s="23">
        <v>33631757.039999999</v>
      </c>
      <c r="H58" s="30">
        <f t="shared" si="3"/>
        <v>33046413.419999994</v>
      </c>
    </row>
    <row r="59" spans="2:8" x14ac:dyDescent="0.2">
      <c r="B59" s="10" t="s">
        <v>60</v>
      </c>
      <c r="C59" s="22">
        <v>40577.5</v>
      </c>
      <c r="D59" s="22">
        <v>-40577.5</v>
      </c>
      <c r="E59" s="26">
        <f t="shared" si="2"/>
        <v>0</v>
      </c>
      <c r="F59" s="23">
        <v>0</v>
      </c>
      <c r="G59" s="23">
        <v>0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291041389.78999996</v>
      </c>
      <c r="D60" s="7">
        <f t="shared" ref="D60:H60" si="8">SUM(D61:D63)</f>
        <v>261039295.45999998</v>
      </c>
      <c r="E60" s="25">
        <f t="shared" si="8"/>
        <v>552080685.25</v>
      </c>
      <c r="F60" s="7">
        <f t="shared" si="8"/>
        <v>340101219.18000001</v>
      </c>
      <c r="G60" s="7">
        <f t="shared" si="8"/>
        <v>324498287.61000001</v>
      </c>
      <c r="H60" s="25">
        <f t="shared" si="8"/>
        <v>211979466.06999999</v>
      </c>
    </row>
    <row r="61" spans="2:8" x14ac:dyDescent="0.2">
      <c r="B61" s="10" t="s">
        <v>62</v>
      </c>
      <c r="C61" s="22">
        <v>32742159.789999999</v>
      </c>
      <c r="D61" s="22">
        <v>393094537.11000001</v>
      </c>
      <c r="E61" s="26">
        <f t="shared" si="2"/>
        <v>425836696.90000004</v>
      </c>
      <c r="F61" s="23">
        <v>334298795.53000003</v>
      </c>
      <c r="G61" s="23">
        <v>318823723.92000002</v>
      </c>
      <c r="H61" s="30">
        <f t="shared" si="3"/>
        <v>91537901.370000005</v>
      </c>
    </row>
    <row r="62" spans="2:8" x14ac:dyDescent="0.2">
      <c r="B62" s="10" t="s">
        <v>63</v>
      </c>
      <c r="C62" s="22">
        <v>60000000</v>
      </c>
      <c r="D62" s="22">
        <v>64605704.530000001</v>
      </c>
      <c r="E62" s="26">
        <f t="shared" si="2"/>
        <v>124605704.53</v>
      </c>
      <c r="F62" s="23">
        <v>5802423.6500000004</v>
      </c>
      <c r="G62" s="23">
        <v>5674563.6900000004</v>
      </c>
      <c r="H62" s="30">
        <f t="shared" si="3"/>
        <v>118803280.88</v>
      </c>
    </row>
    <row r="63" spans="2:8" x14ac:dyDescent="0.2">
      <c r="B63" s="10" t="s">
        <v>64</v>
      </c>
      <c r="C63" s="22">
        <v>198299230</v>
      </c>
      <c r="D63" s="22">
        <v>-196660946.18000001</v>
      </c>
      <c r="E63" s="26">
        <f t="shared" si="2"/>
        <v>1638283.8199999928</v>
      </c>
      <c r="F63" s="23">
        <v>0</v>
      </c>
      <c r="G63" s="23">
        <v>0</v>
      </c>
      <c r="H63" s="30">
        <f>SUM(E63-F63)</f>
        <v>1638283.8199999928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1126289869.46</v>
      </c>
      <c r="D85" s="15">
        <f t="shared" ref="D85:H85" si="14">SUM(D86,D94,D104,D114,D124,D134,D138,D147,D151)</f>
        <v>134560592.65999997</v>
      </c>
      <c r="E85" s="27">
        <f t="shared" si="14"/>
        <v>1260850462.1199999</v>
      </c>
      <c r="F85" s="15">
        <f t="shared" si="14"/>
        <v>1222476495.29</v>
      </c>
      <c r="G85" s="15">
        <f t="shared" si="14"/>
        <v>1064335511.55</v>
      </c>
      <c r="H85" s="27">
        <f t="shared" si="14"/>
        <v>38373966.829999968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69484570.609999985</v>
      </c>
      <c r="E86" s="25">
        <f t="shared" si="15"/>
        <v>69484570.609999985</v>
      </c>
      <c r="F86" s="7">
        <f t="shared" si="15"/>
        <v>69431529.909999996</v>
      </c>
      <c r="G86" s="7">
        <f t="shared" si="15"/>
        <v>35818739.350000001</v>
      </c>
      <c r="H86" s="25">
        <f t="shared" si="15"/>
        <v>53040.69999999553</v>
      </c>
    </row>
    <row r="87" spans="2:8" ht="24" x14ac:dyDescent="0.2">
      <c r="B87" s="10" t="s">
        <v>14</v>
      </c>
      <c r="C87" s="22">
        <v>0</v>
      </c>
      <c r="D87" s="22">
        <v>19200914.239999995</v>
      </c>
      <c r="E87" s="26">
        <f>SUM(C87:D87)</f>
        <v>19200914.239999995</v>
      </c>
      <c r="F87" s="23">
        <v>19200914.239999998</v>
      </c>
      <c r="G87" s="23">
        <v>11993368.35</v>
      </c>
      <c r="H87" s="30">
        <f t="shared" ref="H87:H153" si="16">SUM(E87-F87)</f>
        <v>-3.7252902984619141E-9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9109325.6500000004</v>
      </c>
      <c r="E89" s="26">
        <f t="shared" si="17"/>
        <v>9109325.6500000004</v>
      </c>
      <c r="F89" s="23">
        <v>9109325.6500000004</v>
      </c>
      <c r="G89" s="23">
        <v>4145807.16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3208765.3599999994</v>
      </c>
      <c r="E90" s="26">
        <f t="shared" si="17"/>
        <v>3208765.3599999994</v>
      </c>
      <c r="F90" s="23">
        <v>3174564.16</v>
      </c>
      <c r="G90" s="23">
        <v>1330339.43</v>
      </c>
      <c r="H90" s="30">
        <f t="shared" si="16"/>
        <v>34201.199999999255</v>
      </c>
    </row>
    <row r="91" spans="2:8" x14ac:dyDescent="0.2">
      <c r="B91" s="10" t="s">
        <v>18</v>
      </c>
      <c r="C91" s="22">
        <v>0</v>
      </c>
      <c r="D91" s="22">
        <v>21573152.07</v>
      </c>
      <c r="E91" s="26">
        <f t="shared" si="17"/>
        <v>21573152.07</v>
      </c>
      <c r="F91" s="23">
        <v>21554312.57</v>
      </c>
      <c r="G91" s="23">
        <v>12482382.07</v>
      </c>
      <c r="H91" s="30">
        <f t="shared" si="16"/>
        <v>18839.5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16392413.289999999</v>
      </c>
      <c r="E93" s="26">
        <f t="shared" si="17"/>
        <v>16392413.289999999</v>
      </c>
      <c r="F93" s="23">
        <v>16392413.289999999</v>
      </c>
      <c r="G93" s="23">
        <v>5866842.3399999999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119983498.73999999</v>
      </c>
      <c r="D94" s="7">
        <f t="shared" ref="D94:H94" si="18">SUM(D95:D103)</f>
        <v>18052780.45999999</v>
      </c>
      <c r="E94" s="25">
        <f t="shared" si="18"/>
        <v>138036279.19999999</v>
      </c>
      <c r="F94" s="7">
        <f t="shared" si="18"/>
        <v>138035964.57999998</v>
      </c>
      <c r="G94" s="7">
        <f t="shared" si="18"/>
        <v>138005876.49999997</v>
      </c>
      <c r="H94" s="25">
        <f t="shared" si="18"/>
        <v>314.61999998682586</v>
      </c>
    </row>
    <row r="95" spans="2:8" ht="24" x14ac:dyDescent="0.2">
      <c r="B95" s="10" t="s">
        <v>22</v>
      </c>
      <c r="C95" s="22">
        <v>0</v>
      </c>
      <c r="D95" s="22">
        <v>2980</v>
      </c>
      <c r="E95" s="26">
        <f t="shared" si="17"/>
        <v>2980</v>
      </c>
      <c r="F95" s="23">
        <v>2980</v>
      </c>
      <c r="G95" s="23">
        <v>2980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4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4" x14ac:dyDescent="0.2">
      <c r="B98" s="10" t="s">
        <v>25</v>
      </c>
      <c r="C98" s="22">
        <v>0</v>
      </c>
      <c r="D98" s="22">
        <v>2899638.2</v>
      </c>
      <c r="E98" s="26">
        <f t="shared" si="17"/>
        <v>2899638.2</v>
      </c>
      <c r="F98" s="23">
        <v>2899638.2</v>
      </c>
      <c r="G98" s="23">
        <v>2899638.2</v>
      </c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65807.010000000009</v>
      </c>
      <c r="E99" s="26">
        <f t="shared" si="17"/>
        <v>65807.010000000009</v>
      </c>
      <c r="F99" s="23">
        <v>65807.009999999995</v>
      </c>
      <c r="G99" s="23">
        <v>65807.009999999995</v>
      </c>
      <c r="H99" s="30">
        <f t="shared" si="16"/>
        <v>1.4551915228366852E-11</v>
      </c>
      <c r="J99" s="18"/>
    </row>
    <row r="100" spans="2:18" x14ac:dyDescent="0.2">
      <c r="B100" s="10" t="s">
        <v>27</v>
      </c>
      <c r="C100" s="22">
        <v>116720000</v>
      </c>
      <c r="D100" s="22">
        <v>-12431164.290000007</v>
      </c>
      <c r="E100" s="26">
        <f t="shared" si="17"/>
        <v>104288835.70999999</v>
      </c>
      <c r="F100" s="23">
        <v>104288521.09</v>
      </c>
      <c r="G100" s="23">
        <v>104288521.09</v>
      </c>
      <c r="H100" s="30">
        <f t="shared" si="16"/>
        <v>314.61999998986721</v>
      </c>
      <c r="R100" s="2"/>
    </row>
    <row r="101" spans="2:18" ht="24" x14ac:dyDescent="0.2">
      <c r="B101" s="10" t="s">
        <v>28</v>
      </c>
      <c r="C101" s="22">
        <v>0</v>
      </c>
      <c r="D101" s="22">
        <v>25745302.549999997</v>
      </c>
      <c r="E101" s="26">
        <f t="shared" si="17"/>
        <v>25745302.549999997</v>
      </c>
      <c r="F101" s="23">
        <v>25745302.550000001</v>
      </c>
      <c r="G101" s="23">
        <v>25745302.550000001</v>
      </c>
      <c r="H101" s="30">
        <f t="shared" si="16"/>
        <v>-3.7252902984619141E-9</v>
      </c>
    </row>
    <row r="102" spans="2:18" ht="12.6" customHeight="1" x14ac:dyDescent="0.2">
      <c r="B102" s="10" t="s">
        <v>29</v>
      </c>
      <c r="C102" s="22">
        <v>3263498.74</v>
      </c>
      <c r="D102" s="22">
        <v>1724082.2700000005</v>
      </c>
      <c r="E102" s="26">
        <f t="shared" si="17"/>
        <v>4987581.0100000007</v>
      </c>
      <c r="F102" s="23">
        <v>4987581.01</v>
      </c>
      <c r="G102" s="23">
        <v>4987581.01</v>
      </c>
      <c r="H102" s="30">
        <f t="shared" si="16"/>
        <v>9.3132257461547852E-10</v>
      </c>
    </row>
    <row r="103" spans="2:18" ht="24.6" customHeight="1" x14ac:dyDescent="0.2">
      <c r="B103" s="10" t="s">
        <v>30</v>
      </c>
      <c r="C103" s="22">
        <v>0</v>
      </c>
      <c r="D103" s="22">
        <v>46134.719999999739</v>
      </c>
      <c r="E103" s="26">
        <f t="shared" si="17"/>
        <v>46134.719999999739</v>
      </c>
      <c r="F103" s="23">
        <v>46134.720000000001</v>
      </c>
      <c r="G103" s="23">
        <v>16046.64</v>
      </c>
      <c r="H103" s="30">
        <f t="shared" si="16"/>
        <v>-2.6193447411060333E-10</v>
      </c>
    </row>
    <row r="104" spans="2:18" ht="24" x14ac:dyDescent="0.2">
      <c r="B104" s="17" t="s">
        <v>31</v>
      </c>
      <c r="C104" s="7">
        <f>SUM(C105:C113)</f>
        <v>356575391.67000002</v>
      </c>
      <c r="D104" s="7">
        <f t="shared" ref="D104:H104" si="19">SUM(D105:D113)</f>
        <v>-43603363.74000001</v>
      </c>
      <c r="E104" s="25">
        <f t="shared" si="19"/>
        <v>312972027.93000001</v>
      </c>
      <c r="F104" s="7">
        <f t="shared" si="19"/>
        <v>308142765.23000002</v>
      </c>
      <c r="G104" s="7">
        <f t="shared" si="19"/>
        <v>302817991.41999996</v>
      </c>
      <c r="H104" s="25">
        <f t="shared" si="19"/>
        <v>4829262.7000000086</v>
      </c>
    </row>
    <row r="105" spans="2:18" x14ac:dyDescent="0.2">
      <c r="B105" s="10" t="s">
        <v>32</v>
      </c>
      <c r="C105" s="22">
        <v>0</v>
      </c>
      <c r="D105" s="22">
        <v>176888.5</v>
      </c>
      <c r="E105" s="26">
        <f t="shared" si="17"/>
        <v>176888.5</v>
      </c>
      <c r="F105" s="23">
        <v>176888.5</v>
      </c>
      <c r="G105" s="23">
        <v>176888.5</v>
      </c>
      <c r="H105" s="30">
        <f t="shared" si="16"/>
        <v>0</v>
      </c>
    </row>
    <row r="106" spans="2:18" x14ac:dyDescent="0.2">
      <c r="B106" s="10" t="s">
        <v>33</v>
      </c>
      <c r="C106" s="22">
        <v>100785597.37</v>
      </c>
      <c r="D106" s="22">
        <v>3022280.9599999934</v>
      </c>
      <c r="E106" s="26">
        <f t="shared" si="17"/>
        <v>103807878.33</v>
      </c>
      <c r="F106" s="23">
        <v>103760441.98999999</v>
      </c>
      <c r="G106" s="23">
        <v>102913521.34999999</v>
      </c>
      <c r="H106" s="30">
        <f t="shared" si="16"/>
        <v>47436.340000003576</v>
      </c>
    </row>
    <row r="107" spans="2:18" ht="24" x14ac:dyDescent="0.2">
      <c r="B107" s="10" t="s">
        <v>34</v>
      </c>
      <c r="C107" s="22">
        <v>8443350</v>
      </c>
      <c r="D107" s="22">
        <v>9435798.7300000004</v>
      </c>
      <c r="E107" s="26">
        <f t="shared" si="17"/>
        <v>17879148.73</v>
      </c>
      <c r="F107" s="23">
        <v>13597482.24</v>
      </c>
      <c r="G107" s="23">
        <v>12460401.09</v>
      </c>
      <c r="H107" s="30">
        <f t="shared" si="16"/>
        <v>4281666.49</v>
      </c>
    </row>
    <row r="108" spans="2:18" ht="24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4" x14ac:dyDescent="0.2">
      <c r="B109" s="10" t="s">
        <v>36</v>
      </c>
      <c r="C109" s="22">
        <v>241523444.30000001</v>
      </c>
      <c r="D109" s="22">
        <v>-54415331.930000007</v>
      </c>
      <c r="E109" s="26">
        <f t="shared" si="17"/>
        <v>187108112.37</v>
      </c>
      <c r="F109" s="23">
        <v>186607952.5</v>
      </c>
      <c r="G109" s="23">
        <v>183267180.47999999</v>
      </c>
      <c r="H109" s="30">
        <f t="shared" si="16"/>
        <v>500159.87000000477</v>
      </c>
    </row>
    <row r="110" spans="2:18" ht="24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5823000</v>
      </c>
      <c r="D113" s="22">
        <v>-1823000</v>
      </c>
      <c r="E113" s="26">
        <f t="shared" si="17"/>
        <v>4000000</v>
      </c>
      <c r="F113" s="23">
        <v>4000000</v>
      </c>
      <c r="G113" s="23">
        <v>4000000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52795652</v>
      </c>
      <c r="D114" s="7">
        <f t="shared" ref="D114:H114" si="20">SUM(D115:D123)</f>
        <v>53971144.050000012</v>
      </c>
      <c r="E114" s="25">
        <f t="shared" si="20"/>
        <v>106766796.05000001</v>
      </c>
      <c r="F114" s="7">
        <f t="shared" si="20"/>
        <v>104765258.10000001</v>
      </c>
      <c r="G114" s="7">
        <f t="shared" si="20"/>
        <v>101569198.18000001</v>
      </c>
      <c r="H114" s="25">
        <f t="shared" si="20"/>
        <v>2001537.95000001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52795652</v>
      </c>
      <c r="D118" s="22">
        <v>26322803.970000014</v>
      </c>
      <c r="E118" s="26">
        <f t="shared" si="17"/>
        <v>79118455.970000014</v>
      </c>
      <c r="F118" s="23">
        <v>79116918.730000004</v>
      </c>
      <c r="G118" s="23">
        <v>76206994.760000005</v>
      </c>
      <c r="H118" s="30">
        <f t="shared" si="16"/>
        <v>1537.2400000095367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2495640.0599999996</v>
      </c>
      <c r="E120" s="26">
        <f t="shared" si="17"/>
        <v>2495640.0599999996</v>
      </c>
      <c r="F120" s="23">
        <v>495640.06</v>
      </c>
      <c r="G120" s="23">
        <v>209504.11</v>
      </c>
      <c r="H120" s="30">
        <f t="shared" si="16"/>
        <v>1999999.9999999995</v>
      </c>
    </row>
    <row r="121" spans="2:8" x14ac:dyDescent="0.2">
      <c r="B121" s="10" t="s">
        <v>48</v>
      </c>
      <c r="C121" s="22">
        <v>0</v>
      </c>
      <c r="D121" s="22">
        <v>25152700.02</v>
      </c>
      <c r="E121" s="26">
        <f t="shared" si="17"/>
        <v>25152700.02</v>
      </c>
      <c r="F121" s="23">
        <v>25152699.309999999</v>
      </c>
      <c r="G121" s="23">
        <v>25152699.309999999</v>
      </c>
      <c r="H121" s="30">
        <f t="shared" si="16"/>
        <v>0.71000000089406967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17004204.799999997</v>
      </c>
      <c r="E124" s="25">
        <f t="shared" si="21"/>
        <v>17004204.799999997</v>
      </c>
      <c r="F124" s="7">
        <f t="shared" si="21"/>
        <v>16954804.800000001</v>
      </c>
      <c r="G124" s="7">
        <f t="shared" si="21"/>
        <v>9192880</v>
      </c>
      <c r="H124" s="25">
        <f t="shared" si="21"/>
        <v>49399.999999995809</v>
      </c>
    </row>
    <row r="125" spans="2:8" x14ac:dyDescent="0.2">
      <c r="B125" s="10" t="s">
        <v>52</v>
      </c>
      <c r="C125" s="22">
        <v>0</v>
      </c>
      <c r="D125" s="22">
        <v>1492864.3099999996</v>
      </c>
      <c r="E125" s="26">
        <f t="shared" si="17"/>
        <v>1492864.3099999996</v>
      </c>
      <c r="F125" s="23">
        <v>1443464.31</v>
      </c>
      <c r="G125" s="23">
        <v>0</v>
      </c>
      <c r="H125" s="30">
        <f t="shared" si="16"/>
        <v>49399.999999999534</v>
      </c>
    </row>
    <row r="126" spans="2:8" x14ac:dyDescent="0.2">
      <c r="B126" s="10" t="s">
        <v>53</v>
      </c>
      <c r="C126" s="22">
        <v>0</v>
      </c>
      <c r="D126" s="22">
        <v>3404345.11</v>
      </c>
      <c r="E126" s="26">
        <f t="shared" si="17"/>
        <v>3404345.11</v>
      </c>
      <c r="F126" s="23">
        <v>3404345.11</v>
      </c>
      <c r="G126" s="23">
        <v>0</v>
      </c>
      <c r="H126" s="30">
        <f t="shared" si="16"/>
        <v>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11644192.499999996</v>
      </c>
      <c r="E128" s="26">
        <f t="shared" si="17"/>
        <v>11644192.499999996</v>
      </c>
      <c r="F128" s="23">
        <v>11644192.5</v>
      </c>
      <c r="G128" s="23">
        <v>9192880</v>
      </c>
      <c r="H128" s="30">
        <f t="shared" si="16"/>
        <v>-3.7252902984619141E-9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462802.88</v>
      </c>
      <c r="E130" s="26">
        <f t="shared" si="17"/>
        <v>462802.88</v>
      </c>
      <c r="F130" s="23">
        <v>462802.88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411367919.57999998</v>
      </c>
      <c r="D134" s="7">
        <f t="shared" ref="D134:H134" si="22">SUM(D135:D137)</f>
        <v>7112029.4499999732</v>
      </c>
      <c r="E134" s="25">
        <f t="shared" si="22"/>
        <v>418479949.02999997</v>
      </c>
      <c r="F134" s="7">
        <f t="shared" si="22"/>
        <v>387039538.17000002</v>
      </c>
      <c r="G134" s="7">
        <f t="shared" si="22"/>
        <v>278824191.60000002</v>
      </c>
      <c r="H134" s="25">
        <f t="shared" si="22"/>
        <v>31440410.859999944</v>
      </c>
    </row>
    <row r="135" spans="2:8" x14ac:dyDescent="0.2">
      <c r="B135" s="10" t="s">
        <v>62</v>
      </c>
      <c r="C135" s="22">
        <v>371367919.57999998</v>
      </c>
      <c r="D135" s="23">
        <v>27976946.329999983</v>
      </c>
      <c r="E135" s="26">
        <f t="shared" si="17"/>
        <v>399344865.90999997</v>
      </c>
      <c r="F135" s="23">
        <v>367904455.05000001</v>
      </c>
      <c r="G135" s="23">
        <v>267905279.69</v>
      </c>
      <c r="H135" s="30">
        <f t="shared" si="16"/>
        <v>31440410.859999955</v>
      </c>
    </row>
    <row r="136" spans="2:8" x14ac:dyDescent="0.2">
      <c r="B136" s="10" t="s">
        <v>63</v>
      </c>
      <c r="C136" s="22">
        <v>40000000</v>
      </c>
      <c r="D136" s="23">
        <v>-20864916.88000001</v>
      </c>
      <c r="E136" s="26">
        <f t="shared" si="17"/>
        <v>19135083.11999999</v>
      </c>
      <c r="F136" s="23">
        <v>19135083.120000001</v>
      </c>
      <c r="G136" s="23">
        <v>10918911.91</v>
      </c>
      <c r="H136" s="30">
        <f t="shared" si="16"/>
        <v>-1.1175870895385742E-8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185567407.47</v>
      </c>
      <c r="D151" s="7">
        <f t="shared" ref="D151:H151" si="25">SUM(D152:D158)</f>
        <v>12539227.030000005</v>
      </c>
      <c r="E151" s="25">
        <f t="shared" si="25"/>
        <v>198106634.50000003</v>
      </c>
      <c r="F151" s="7">
        <f t="shared" si="25"/>
        <v>198106634.5</v>
      </c>
      <c r="G151" s="7">
        <f t="shared" si="25"/>
        <v>198106634.5</v>
      </c>
      <c r="H151" s="25">
        <f t="shared" si="25"/>
        <v>2.9802322387695313E-8</v>
      </c>
    </row>
    <row r="152" spans="2:8" x14ac:dyDescent="0.2">
      <c r="B152" s="10" t="s">
        <v>79</v>
      </c>
      <c r="C152" s="22">
        <v>163570289.33000001</v>
      </c>
      <c r="D152" s="23">
        <v>5369796.8300000057</v>
      </c>
      <c r="E152" s="26">
        <f t="shared" si="17"/>
        <v>168940086.16000003</v>
      </c>
      <c r="F152" s="23">
        <v>168940086.16</v>
      </c>
      <c r="G152" s="23">
        <v>168940086.16</v>
      </c>
      <c r="H152" s="30">
        <f t="shared" si="16"/>
        <v>2.9802322387695313E-8</v>
      </c>
    </row>
    <row r="153" spans="2:8" x14ac:dyDescent="0.2">
      <c r="B153" s="10" t="s">
        <v>80</v>
      </c>
      <c r="C153" s="22">
        <v>21337905.690000001</v>
      </c>
      <c r="D153" s="23">
        <v>7828642.6499999985</v>
      </c>
      <c r="E153" s="26">
        <f t="shared" si="17"/>
        <v>29166548.34</v>
      </c>
      <c r="F153" s="23">
        <v>29166548.34</v>
      </c>
      <c r="G153" s="23">
        <v>29166548.34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659212.44999999995</v>
      </c>
      <c r="D155" s="23">
        <v>-659212.44999999995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5092591120.3899994</v>
      </c>
      <c r="D160" s="21">
        <f t="shared" ref="D160:G160" si="28">SUM(D10,D85)</f>
        <v>954452958.96999991</v>
      </c>
      <c r="E160" s="28">
        <f>SUM(E10,E85)</f>
        <v>6047044079.3599997</v>
      </c>
      <c r="F160" s="21">
        <f t="shared" si="28"/>
        <v>5703180349.9700003</v>
      </c>
      <c r="G160" s="21">
        <f t="shared" si="28"/>
        <v>5478014371.4899998</v>
      </c>
      <c r="H160" s="28">
        <f>SUM(H10,H85)</f>
        <v>343863729.38999993</v>
      </c>
    </row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94488188976377963" bottom="0.74803149606299213" header="0.31496062992125984" footer="0.31496062992125984"/>
  <pageSetup scale="53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2023-04-18T18:38:16Z</cp:lastPrinted>
  <dcterms:created xsi:type="dcterms:W3CDTF">2020-01-08T21:14:59Z</dcterms:created>
  <dcterms:modified xsi:type="dcterms:W3CDTF">2024-01-23T18:25:32Z</dcterms:modified>
</cp:coreProperties>
</file>